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20775" windowHeight="934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N13" i="1" l="1"/>
  <c r="M18" i="1"/>
  <c r="L18" i="1"/>
  <c r="K18" i="1"/>
  <c r="M9" i="1"/>
  <c r="L9" i="1"/>
  <c r="K9" i="1"/>
  <c r="J18" i="1"/>
  <c r="H18" i="1"/>
  <c r="F18" i="1"/>
  <c r="D18" i="1"/>
  <c r="J9" i="1"/>
  <c r="H9" i="1"/>
  <c r="F9" i="1"/>
  <c r="D9" i="1"/>
  <c r="N24" i="1" l="1"/>
  <c r="N25" i="1" s="1"/>
  <c r="I24" i="1"/>
  <c r="G24" i="1"/>
  <c r="E24" i="1"/>
  <c r="B24" i="1"/>
  <c r="C24" i="1"/>
  <c r="I13" i="1"/>
  <c r="G13" i="1"/>
  <c r="E13" i="1"/>
  <c r="C13" i="1"/>
  <c r="B13" i="1"/>
  <c r="I25" i="1" l="1"/>
  <c r="G25" i="1"/>
  <c r="F13" i="1"/>
  <c r="E25" i="1"/>
  <c r="D13" i="1"/>
  <c r="H13" i="1"/>
  <c r="B25" i="1"/>
  <c r="J13" i="1"/>
  <c r="J25" i="1"/>
  <c r="H24" i="1"/>
  <c r="K24" i="1"/>
  <c r="C25" i="1"/>
  <c r="D24" i="1"/>
  <c r="F24" i="1"/>
  <c r="J24" i="1"/>
  <c r="K13" i="1"/>
  <c r="H25" i="1" l="1"/>
  <c r="L25" i="1" s="1"/>
  <c r="K25" i="1"/>
  <c r="D25" i="1"/>
  <c r="F25" i="1"/>
  <c r="M25" i="1" s="1"/>
  <c r="L13" i="1"/>
  <c r="M13" i="1"/>
  <c r="L24" i="1"/>
  <c r="M24" i="1"/>
</calcChain>
</file>

<file path=xl/sharedStrings.xml><?xml version="1.0" encoding="utf-8"?>
<sst xmlns="http://schemas.openxmlformats.org/spreadsheetml/2006/main" count="38" uniqueCount="26">
  <si>
    <t>Регион</t>
  </si>
  <si>
    <t>Организации Общего Образования</t>
  </si>
  <si>
    <t>г. Бендеры</t>
  </si>
  <si>
    <t>г. Каменка, Каменский район</t>
  </si>
  <si>
    <t>г. Рыбница,  Рыбницкий район</t>
  </si>
  <si>
    <t>г. Тирасполь</t>
  </si>
  <si>
    <t>Профессионального Образования</t>
  </si>
  <si>
    <t>Выпускник прошлых лет</t>
  </si>
  <si>
    <t>Иностранцы</t>
  </si>
  <si>
    <t>Всего</t>
  </si>
  <si>
    <t>"2"</t>
  </si>
  <si>
    <t>%</t>
  </si>
  <si>
    <t>"3"</t>
  </si>
  <si>
    <t>"4"</t>
  </si>
  <si>
    <t>"5"</t>
  </si>
  <si>
    <t>Ср. балл</t>
  </si>
  <si>
    <t>Качество</t>
  </si>
  <si>
    <t>Успев-ть</t>
  </si>
  <si>
    <t>Ср.тест бал</t>
  </si>
  <si>
    <t>Сводные данные результатов тестирования  по русскому языку</t>
  </si>
  <si>
    <t>в разрезе городов и районов республики в 2012 году</t>
  </si>
  <si>
    <t>таблица № 36</t>
  </si>
  <si>
    <t>г. Дубоссары, Дубоссарский р-н</t>
  </si>
  <si>
    <t>г.Слободзея, Слободзейский р-н</t>
  </si>
  <si>
    <t>ИТОГО</t>
  </si>
  <si>
    <t>г. Григориополь, Григориопольский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</si>
</sst>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22" fontId="5" fillId="2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5" fillId="3" borderId="2" xfId="0" applyFont="1" applyFill="1" applyBorder="1" applyAlignment="1">
      <alignment horizontal="center" vertical="top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0" fontId="2" fillId="8" borderId="7" xfId="0" applyNumberFormat="1" applyFont="1" applyFill="1" applyBorder="1" applyAlignment="1">
      <alignment horizontal="center" vertical="center" wrapText="1"/>
    </xf>
    <xf numFmtId="2" fontId="2" fillId="9" borderId="8" xfId="0" applyNumberFormat="1" applyFont="1" applyFill="1" applyBorder="1" applyAlignment="1">
      <alignment horizontal="center" vertical="center" wrapText="1"/>
    </xf>
    <xf numFmtId="10" fontId="2" fillId="11" borderId="10" xfId="0" applyNumberFormat="1" applyFont="1" applyFill="1" applyBorder="1" applyAlignment="1">
      <alignment horizontal="center" vertical="center" wrapText="1"/>
    </xf>
    <xf numFmtId="2" fontId="2" fillId="13" borderId="12" xfId="0" applyNumberFormat="1" applyFont="1" applyFill="1" applyBorder="1" applyAlignment="1">
      <alignment horizontal="center" vertical="center" wrapText="1"/>
    </xf>
    <xf numFmtId="2" fontId="2" fillId="13" borderId="1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8" fillId="0" borderId="0" xfId="0" applyFont="1"/>
    <xf numFmtId="9" fontId="7" fillId="5" borderId="4" xfId="1" applyFont="1" applyFill="1" applyBorder="1" applyAlignment="1">
      <alignment horizontal="center" vertical="center" wrapText="1"/>
    </xf>
    <xf numFmtId="9" fontId="3" fillId="0" borderId="0" xfId="1" applyFont="1"/>
    <xf numFmtId="0" fontId="2" fillId="7" borderId="8" xfId="0" applyFont="1" applyFill="1" applyBorder="1" applyAlignment="1">
      <alignment horizontal="center" vertical="center" wrapText="1"/>
    </xf>
    <xf numFmtId="10" fontId="2" fillId="13" borderId="1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2" fontId="5" fillId="8" borderId="7" xfId="0" applyNumberFormat="1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2" fontId="5" fillId="11" borderId="10" xfId="0" applyNumberFormat="1" applyFont="1" applyFill="1" applyBorder="1" applyAlignment="1">
      <alignment horizontal="center" vertical="center" wrapText="1"/>
    </xf>
    <xf numFmtId="2" fontId="5" fillId="13" borderId="12" xfId="0" applyNumberFormat="1" applyFont="1" applyFill="1" applyBorder="1" applyAlignment="1">
      <alignment horizontal="center" vertical="center" wrapText="1"/>
    </xf>
    <xf numFmtId="2" fontId="5" fillId="13" borderId="12" xfId="0" applyNumberFormat="1" applyFont="1" applyFill="1" applyBorder="1" applyAlignment="1">
      <alignment horizontal="center" vertical="center" wrapText="1"/>
    </xf>
    <xf numFmtId="2" fontId="2" fillId="8" borderId="7" xfId="0" applyNumberFormat="1" applyFont="1" applyFill="1" applyBorder="1" applyAlignment="1">
      <alignment horizontal="center" vertical="center" wrapText="1"/>
    </xf>
    <xf numFmtId="2" fontId="2" fillId="11" borderId="10" xfId="0" applyNumberFormat="1" applyFont="1" applyFill="1" applyBorder="1" applyAlignment="1">
      <alignment horizontal="center" vertical="center" wrapText="1"/>
    </xf>
    <xf numFmtId="2" fontId="2" fillId="8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A18" sqref="A18:N18"/>
    </sheetView>
  </sheetViews>
  <sheetFormatPr defaultRowHeight="15" x14ac:dyDescent="0.25"/>
  <cols>
    <col min="1" max="1" width="23.140625" customWidth="1"/>
    <col min="2" max="2" width="7.28515625" customWidth="1"/>
    <col min="3" max="3" width="5.5703125" customWidth="1"/>
    <col min="4" max="4" width="9.5703125" customWidth="1"/>
    <col min="5" max="5" width="6.42578125" customWidth="1"/>
    <col min="6" max="6" width="10.5703125" customWidth="1"/>
    <col min="7" max="7" width="7.85546875" customWidth="1"/>
    <col min="8" max="8" width="9.42578125" customWidth="1"/>
    <col min="9" max="9" width="6.28515625" customWidth="1"/>
    <col min="10" max="10" width="10.42578125" customWidth="1"/>
    <col min="11" max="11" width="10.28515625" customWidth="1"/>
    <col min="12" max="12" width="12.140625" customWidth="1"/>
    <col min="13" max="13" width="11.28515625" customWidth="1"/>
    <col min="14" max="14" width="13.140625" customWidth="1"/>
    <col min="15" max="15" width="0.140625" customWidth="1"/>
  </cols>
  <sheetData>
    <row r="1" spans="1:15" ht="12.75" customHeight="1" x14ac:dyDescent="0.25">
      <c r="M1" s="3" t="s">
        <v>21</v>
      </c>
    </row>
    <row r="2" spans="1:15" s="5" customFormat="1" ht="15.75" customHeight="1" x14ac:dyDescent="0.3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ht="17.25" customHeight="1" x14ac:dyDescent="0.3">
      <c r="A3" s="6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9" customFormat="1" ht="18" customHeight="1" x14ac:dyDescent="0.25">
      <c r="A4" s="15" t="s">
        <v>0</v>
      </c>
      <c r="B4" s="15" t="s">
        <v>9</v>
      </c>
      <c r="C4" s="15" t="s">
        <v>10</v>
      </c>
      <c r="D4" s="15" t="s">
        <v>11</v>
      </c>
      <c r="E4" s="15" t="s">
        <v>12</v>
      </c>
      <c r="F4" s="15" t="s">
        <v>11</v>
      </c>
      <c r="G4" s="15" t="s">
        <v>13</v>
      </c>
      <c r="H4" s="15" t="s">
        <v>11</v>
      </c>
      <c r="I4" s="15" t="s">
        <v>14</v>
      </c>
      <c r="J4" s="15" t="s">
        <v>11</v>
      </c>
      <c r="K4" s="15" t="s">
        <v>15</v>
      </c>
      <c r="L4" s="16" t="s">
        <v>16</v>
      </c>
      <c r="M4" s="17" t="s">
        <v>17</v>
      </c>
      <c r="N4" s="18" t="s">
        <v>18</v>
      </c>
      <c r="O4" s="18"/>
    </row>
    <row r="5" spans="1:15" s="1" customFormat="1" ht="12.7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1" customFormat="1" ht="18" customHeight="1" x14ac:dyDescent="0.25">
      <c r="A6" s="8" t="s">
        <v>2</v>
      </c>
      <c r="B6" s="9">
        <v>512</v>
      </c>
      <c r="C6" s="9">
        <v>5</v>
      </c>
      <c r="D6" s="10">
        <v>9.765625E-3</v>
      </c>
      <c r="E6" s="9">
        <v>156</v>
      </c>
      <c r="F6" s="10">
        <v>0.3046875</v>
      </c>
      <c r="G6" s="9">
        <v>208</v>
      </c>
      <c r="H6" s="10">
        <v>0.40625</v>
      </c>
      <c r="I6" s="9">
        <v>143</v>
      </c>
      <c r="J6" s="10">
        <v>0.279296875</v>
      </c>
      <c r="K6" s="11">
        <v>3.955078125</v>
      </c>
      <c r="L6" s="12">
        <v>0.685546875</v>
      </c>
      <c r="M6" s="23">
        <v>0.990234375</v>
      </c>
      <c r="N6" s="14">
        <v>64.037109375</v>
      </c>
      <c r="O6" s="14"/>
    </row>
    <row r="7" spans="1:15" s="1" customFormat="1" ht="31.5" customHeight="1" x14ac:dyDescent="0.25">
      <c r="A7" s="8" t="s">
        <v>25</v>
      </c>
      <c r="B7" s="9">
        <v>96</v>
      </c>
      <c r="C7" s="9">
        <v>2</v>
      </c>
      <c r="D7" s="10">
        <v>2.0833333333333301E-2</v>
      </c>
      <c r="E7" s="9">
        <v>6</v>
      </c>
      <c r="F7" s="10">
        <v>6.25E-2</v>
      </c>
      <c r="G7" s="9">
        <v>27</v>
      </c>
      <c r="H7" s="10">
        <v>0.28125</v>
      </c>
      <c r="I7" s="9">
        <v>61</v>
      </c>
      <c r="J7" s="10">
        <v>0.63541666666666696</v>
      </c>
      <c r="K7" s="11">
        <v>4.53125</v>
      </c>
      <c r="L7" s="12">
        <v>0.91666666666666696</v>
      </c>
      <c r="M7" s="23">
        <v>0.97916666666666696</v>
      </c>
      <c r="N7" s="14">
        <v>77.09375</v>
      </c>
      <c r="O7" s="14"/>
    </row>
    <row r="8" spans="1:15" s="1" customFormat="1" ht="33" customHeight="1" x14ac:dyDescent="0.25">
      <c r="A8" s="8" t="s">
        <v>22</v>
      </c>
      <c r="B8" s="9">
        <v>142</v>
      </c>
      <c r="C8" s="9">
        <v>0</v>
      </c>
      <c r="D8" s="10">
        <v>0</v>
      </c>
      <c r="E8" s="9">
        <v>28</v>
      </c>
      <c r="F8" s="10">
        <v>0.19718309859154901</v>
      </c>
      <c r="G8" s="9">
        <v>59</v>
      </c>
      <c r="H8" s="10">
        <v>0.41549295774647899</v>
      </c>
      <c r="I8" s="9">
        <v>55</v>
      </c>
      <c r="J8" s="10">
        <v>0.38732394366197198</v>
      </c>
      <c r="K8" s="11">
        <v>4.1901408450704203</v>
      </c>
      <c r="L8" s="12">
        <v>0.80281690140845097</v>
      </c>
      <c r="M8" s="23">
        <v>1</v>
      </c>
      <c r="N8" s="14">
        <v>70</v>
      </c>
      <c r="O8" s="14"/>
    </row>
    <row r="9" spans="1:15" s="1" customFormat="1" ht="29.25" customHeight="1" x14ac:dyDescent="0.25">
      <c r="A9" s="8" t="s">
        <v>3</v>
      </c>
      <c r="B9" s="9">
        <v>74</v>
      </c>
      <c r="C9" s="9">
        <v>1</v>
      </c>
      <c r="D9" s="34">
        <f>C9*100/$B9</f>
        <v>1.3513513513513513</v>
      </c>
      <c r="E9" s="9">
        <v>22</v>
      </c>
      <c r="F9" s="34">
        <f>E9*100/$B9</f>
        <v>29.72972972972973</v>
      </c>
      <c r="G9" s="9">
        <v>39</v>
      </c>
      <c r="H9" s="34">
        <f>G9*100/$B9</f>
        <v>52.702702702702702</v>
      </c>
      <c r="I9" s="9">
        <v>12</v>
      </c>
      <c r="J9" s="34">
        <f>I9*100/$B9</f>
        <v>16.216216216216218</v>
      </c>
      <c r="K9" s="11">
        <f>(C9*2+E9*3+G9*4+I9*5)/B9</f>
        <v>3.8378378378378377</v>
      </c>
      <c r="L9" s="35">
        <f>H9+J9</f>
        <v>68.918918918918919</v>
      </c>
      <c r="M9" s="13">
        <f>F9+H9+J9</f>
        <v>98.648648648648646</v>
      </c>
      <c r="N9" s="14">
        <v>60.945652173912997</v>
      </c>
      <c r="O9" s="14"/>
    </row>
    <row r="10" spans="1:15" s="1" customFormat="1" ht="29.25" customHeight="1" x14ac:dyDescent="0.25">
      <c r="A10" s="8" t="s">
        <v>4</v>
      </c>
      <c r="B10" s="9">
        <v>444</v>
      </c>
      <c r="C10" s="9">
        <v>1</v>
      </c>
      <c r="D10" s="10">
        <v>2.2522522522522501E-3</v>
      </c>
      <c r="E10" s="9">
        <v>127</v>
      </c>
      <c r="F10" s="10">
        <v>0.286036036036036</v>
      </c>
      <c r="G10" s="9">
        <v>182</v>
      </c>
      <c r="H10" s="10">
        <v>0.40990990990991</v>
      </c>
      <c r="I10" s="9">
        <v>134</v>
      </c>
      <c r="J10" s="10">
        <v>0.30180180180180199</v>
      </c>
      <c r="K10" s="11">
        <v>4.0112612612612599</v>
      </c>
      <c r="L10" s="12">
        <v>0.71171171171171199</v>
      </c>
      <c r="M10" s="23">
        <v>0.99774774774774799</v>
      </c>
      <c r="N10" s="14">
        <v>65.175675675675706</v>
      </c>
      <c r="O10" s="14"/>
    </row>
    <row r="11" spans="1:15" s="1" customFormat="1" ht="17.25" customHeight="1" x14ac:dyDescent="0.25">
      <c r="A11" s="8" t="s">
        <v>5</v>
      </c>
      <c r="B11" s="9">
        <v>977</v>
      </c>
      <c r="C11" s="9">
        <v>22</v>
      </c>
      <c r="D11" s="10">
        <v>2.2517911975435002E-2</v>
      </c>
      <c r="E11" s="9">
        <v>319</v>
      </c>
      <c r="F11" s="10">
        <v>0.32650972364380798</v>
      </c>
      <c r="G11" s="9">
        <v>398</v>
      </c>
      <c r="H11" s="10">
        <v>0.40736949846468801</v>
      </c>
      <c r="I11" s="9">
        <v>238</v>
      </c>
      <c r="J11" s="10">
        <v>0.24360286591607</v>
      </c>
      <c r="K11" s="11">
        <v>3.87205731832139</v>
      </c>
      <c r="L11" s="12">
        <v>0.65097236438075701</v>
      </c>
      <c r="M11" s="23">
        <v>0.97748208802456504</v>
      </c>
      <c r="N11" s="14">
        <v>61.128966223131997</v>
      </c>
      <c r="O11" s="14"/>
    </row>
    <row r="12" spans="1:15" s="1" customFormat="1" ht="31.5" customHeight="1" x14ac:dyDescent="0.25">
      <c r="A12" s="8" t="s">
        <v>23</v>
      </c>
      <c r="B12" s="9">
        <v>321</v>
      </c>
      <c r="C12" s="9">
        <v>10</v>
      </c>
      <c r="D12" s="10">
        <v>3.1152647975077899E-2</v>
      </c>
      <c r="E12" s="9">
        <v>146</v>
      </c>
      <c r="F12" s="10">
        <v>0.45482866043613701</v>
      </c>
      <c r="G12" s="9">
        <v>124</v>
      </c>
      <c r="H12" s="10">
        <v>0.386292834890966</v>
      </c>
      <c r="I12" s="9">
        <v>41</v>
      </c>
      <c r="J12" s="10">
        <v>0.127725856697819</v>
      </c>
      <c r="K12" s="11">
        <v>3.6105919003115301</v>
      </c>
      <c r="L12" s="12">
        <v>0.51401869158878499</v>
      </c>
      <c r="M12" s="23">
        <v>0.968847352024922</v>
      </c>
      <c r="N12" s="14">
        <v>55.046728971962601</v>
      </c>
      <c r="O12" s="14"/>
    </row>
    <row r="13" spans="1:15" s="5" customFormat="1" ht="21" customHeight="1" x14ac:dyDescent="0.3">
      <c r="A13" s="27" t="s">
        <v>24</v>
      </c>
      <c r="B13" s="28">
        <f>SUM(B6:B12)</f>
        <v>2566</v>
      </c>
      <c r="C13" s="28">
        <f>SUM(C6:C12)</f>
        <v>41</v>
      </c>
      <c r="D13" s="29">
        <f>C13*100/$B13</f>
        <v>1.5978176149649259</v>
      </c>
      <c r="E13" s="28">
        <f>SUM(E6:E12)</f>
        <v>804</v>
      </c>
      <c r="F13" s="29">
        <f>E13*100/$B13</f>
        <v>31.332813717848794</v>
      </c>
      <c r="G13" s="28">
        <f>SUM(G6:G12)</f>
        <v>1037</v>
      </c>
      <c r="H13" s="29">
        <f>G13*100/$B13</f>
        <v>40.413094310210447</v>
      </c>
      <c r="I13" s="28">
        <f>SUM(I6:I12)</f>
        <v>684</v>
      </c>
      <c r="J13" s="29">
        <f>I13*100/$B13</f>
        <v>26.656274356975839</v>
      </c>
      <c r="K13" s="30">
        <f>(C13*2+E13*3+G13*4+I13*5)/B13</f>
        <v>3.9212782540919719</v>
      </c>
      <c r="L13" s="31">
        <f>H13+J13</f>
        <v>67.069368667186282</v>
      </c>
      <c r="M13" s="32">
        <f>F13+H13+J13</f>
        <v>98.402182385035076</v>
      </c>
      <c r="N13" s="33">
        <f>AVERAGE(N6:N12)</f>
        <v>64.775411774240482</v>
      </c>
      <c r="O13" s="33"/>
    </row>
    <row r="14" spans="1:15" s="21" customFormat="1" ht="15.75" customHeight="1" x14ac:dyDescent="0.25">
      <c r="A14" s="20" t="s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s="1" customFormat="1" ht="27.75" customHeight="1" x14ac:dyDescent="0.25">
      <c r="A15" s="8" t="s">
        <v>7</v>
      </c>
      <c r="B15" s="9">
        <v>1</v>
      </c>
      <c r="C15" s="9">
        <v>1</v>
      </c>
      <c r="D15" s="10">
        <v>1</v>
      </c>
      <c r="E15" s="9">
        <v>0</v>
      </c>
      <c r="F15" s="10">
        <v>0</v>
      </c>
      <c r="G15" s="9">
        <v>0</v>
      </c>
      <c r="H15" s="10">
        <v>0</v>
      </c>
      <c r="I15" s="9">
        <v>0</v>
      </c>
      <c r="J15" s="10">
        <v>0</v>
      </c>
      <c r="K15" s="11">
        <v>2</v>
      </c>
      <c r="L15" s="12">
        <v>0</v>
      </c>
      <c r="M15" s="23">
        <v>0</v>
      </c>
      <c r="N15" s="14">
        <v>23</v>
      </c>
      <c r="O15" s="14"/>
    </row>
    <row r="16" spans="1:15" s="1" customFormat="1" ht="18" customHeight="1" x14ac:dyDescent="0.25">
      <c r="A16" s="8" t="s">
        <v>2</v>
      </c>
      <c r="B16" s="9">
        <v>35</v>
      </c>
      <c r="C16" s="9">
        <v>7</v>
      </c>
      <c r="D16" s="10">
        <v>0.2</v>
      </c>
      <c r="E16" s="9">
        <v>17</v>
      </c>
      <c r="F16" s="10">
        <v>0.48571428571428599</v>
      </c>
      <c r="G16" s="9">
        <v>10</v>
      </c>
      <c r="H16" s="10">
        <v>0.28571428571428598</v>
      </c>
      <c r="I16" s="9">
        <v>1</v>
      </c>
      <c r="J16" s="10">
        <v>2.8571428571428598E-2</v>
      </c>
      <c r="K16" s="11">
        <v>3.1428571428571401</v>
      </c>
      <c r="L16" s="12">
        <v>0.314285714285714</v>
      </c>
      <c r="M16" s="23">
        <v>0.8</v>
      </c>
      <c r="N16" s="14">
        <v>43.8</v>
      </c>
      <c r="O16" s="14"/>
    </row>
    <row r="17" spans="1:15" s="1" customFormat="1" ht="30" customHeight="1" x14ac:dyDescent="0.25">
      <c r="A17" s="8" t="s">
        <v>25</v>
      </c>
      <c r="B17" s="9">
        <v>3</v>
      </c>
      <c r="C17" s="9">
        <v>0</v>
      </c>
      <c r="D17" s="10">
        <v>0</v>
      </c>
      <c r="E17" s="9">
        <v>0</v>
      </c>
      <c r="F17" s="10">
        <v>0</v>
      </c>
      <c r="G17" s="9">
        <v>3</v>
      </c>
      <c r="H17" s="10">
        <v>1</v>
      </c>
      <c r="I17" s="9">
        <v>0</v>
      </c>
      <c r="J17" s="10">
        <v>0</v>
      </c>
      <c r="K17" s="11">
        <v>4</v>
      </c>
      <c r="L17" s="12">
        <v>1</v>
      </c>
      <c r="M17" s="23">
        <v>1</v>
      </c>
      <c r="N17" s="14">
        <v>66.6666666666667</v>
      </c>
      <c r="O17" s="14"/>
    </row>
    <row r="18" spans="1:15" s="1" customFormat="1" ht="30" customHeight="1" x14ac:dyDescent="0.25">
      <c r="A18" s="8" t="s">
        <v>3</v>
      </c>
      <c r="B18" s="22">
        <v>18</v>
      </c>
      <c r="C18" s="22">
        <v>2</v>
      </c>
      <c r="D18" s="36">
        <f>C18*100/$B18</f>
        <v>11.111111111111111</v>
      </c>
      <c r="E18" s="22">
        <v>11</v>
      </c>
      <c r="F18" s="36">
        <f>E18*100/$B18</f>
        <v>61.111111111111114</v>
      </c>
      <c r="G18" s="22">
        <v>4</v>
      </c>
      <c r="H18" s="36">
        <f>G18*100/$B18</f>
        <v>22.222222222222221</v>
      </c>
      <c r="I18" s="22">
        <v>1</v>
      </c>
      <c r="J18" s="36">
        <f>I18*100/$B18</f>
        <v>5.5555555555555554</v>
      </c>
      <c r="K18" s="11">
        <f>(C18*2+E18*3+G18*4+I18*5)/B18</f>
        <v>3.2222222222222223</v>
      </c>
      <c r="L18" s="35">
        <f>H18+J18</f>
        <v>27.777777777777779</v>
      </c>
      <c r="M18" s="13">
        <f>F18+H18+J18</f>
        <v>88.8888888888889</v>
      </c>
      <c r="N18" s="13">
        <v>44.2</v>
      </c>
      <c r="O18" s="13"/>
    </row>
    <row r="19" spans="1:15" s="1" customFormat="1" ht="30.75" customHeight="1" x14ac:dyDescent="0.25">
      <c r="A19" s="8" t="s">
        <v>22</v>
      </c>
      <c r="B19" s="9">
        <v>29</v>
      </c>
      <c r="C19" s="9">
        <v>4</v>
      </c>
      <c r="D19" s="10">
        <v>0.13793103448275901</v>
      </c>
      <c r="E19" s="9">
        <v>16</v>
      </c>
      <c r="F19" s="10">
        <v>0.55172413793103403</v>
      </c>
      <c r="G19" s="9">
        <v>9</v>
      </c>
      <c r="H19" s="10">
        <v>0.31034482758620702</v>
      </c>
      <c r="I19" s="9">
        <v>0</v>
      </c>
      <c r="J19" s="10">
        <v>0</v>
      </c>
      <c r="K19" s="11">
        <v>3.1724137931034502</v>
      </c>
      <c r="L19" s="12">
        <v>0.31034482758620702</v>
      </c>
      <c r="M19" s="23">
        <v>0.86206896551724099</v>
      </c>
      <c r="N19" s="14">
        <v>44.1034482758621</v>
      </c>
      <c r="O19" s="14"/>
    </row>
    <row r="20" spans="1:15" s="1" customFormat="1" ht="27" customHeight="1" x14ac:dyDescent="0.25">
      <c r="A20" s="8" t="s">
        <v>4</v>
      </c>
      <c r="B20" s="9">
        <v>30</v>
      </c>
      <c r="C20" s="9">
        <v>10</v>
      </c>
      <c r="D20" s="10">
        <v>0.33333333333333298</v>
      </c>
      <c r="E20" s="9">
        <v>16</v>
      </c>
      <c r="F20" s="10">
        <v>0.53333333333333299</v>
      </c>
      <c r="G20" s="9">
        <v>3</v>
      </c>
      <c r="H20" s="10">
        <v>0.1</v>
      </c>
      <c r="I20" s="9">
        <v>1</v>
      </c>
      <c r="J20" s="10">
        <v>3.3333333333333298E-2</v>
      </c>
      <c r="K20" s="11">
        <v>2.8333333333333299</v>
      </c>
      <c r="L20" s="12">
        <v>0.133333333333333</v>
      </c>
      <c r="M20" s="23">
        <v>0.66666666666666696</v>
      </c>
      <c r="N20" s="14">
        <v>35.966666666666697</v>
      </c>
      <c r="O20" s="14"/>
    </row>
    <row r="21" spans="1:15" s="1" customFormat="1" ht="18" customHeight="1" x14ac:dyDescent="0.25">
      <c r="A21" s="8" t="s">
        <v>5</v>
      </c>
      <c r="B21" s="9">
        <v>85</v>
      </c>
      <c r="C21" s="9">
        <v>15</v>
      </c>
      <c r="D21" s="10">
        <v>0.17647058823529399</v>
      </c>
      <c r="E21" s="9">
        <v>61</v>
      </c>
      <c r="F21" s="10">
        <v>0.71764705882352897</v>
      </c>
      <c r="G21" s="9">
        <v>8</v>
      </c>
      <c r="H21" s="10">
        <v>9.41176470588235E-2</v>
      </c>
      <c r="I21" s="9">
        <v>1</v>
      </c>
      <c r="J21" s="10">
        <v>1.1764705882352899E-2</v>
      </c>
      <c r="K21" s="11">
        <v>2.9411764705882399</v>
      </c>
      <c r="L21" s="12">
        <v>0.105882352941176</v>
      </c>
      <c r="M21" s="23">
        <v>0.82352941176470595</v>
      </c>
      <c r="N21" s="14">
        <v>37.270588235294099</v>
      </c>
      <c r="O21" s="14"/>
    </row>
    <row r="22" spans="1:15" s="1" customFormat="1" ht="29.25" customHeight="1" x14ac:dyDescent="0.25">
      <c r="A22" s="8" t="s">
        <v>23</v>
      </c>
      <c r="B22" s="9">
        <v>35</v>
      </c>
      <c r="C22" s="9">
        <v>9</v>
      </c>
      <c r="D22" s="10">
        <v>0.25714285714285701</v>
      </c>
      <c r="E22" s="9">
        <v>23</v>
      </c>
      <c r="F22" s="10">
        <v>0.65714285714285703</v>
      </c>
      <c r="G22" s="9">
        <v>3</v>
      </c>
      <c r="H22" s="10">
        <v>8.5714285714285701E-2</v>
      </c>
      <c r="I22" s="9">
        <v>0</v>
      </c>
      <c r="J22" s="10">
        <v>0</v>
      </c>
      <c r="K22" s="11">
        <v>2.8285714285714301</v>
      </c>
      <c r="L22" s="12">
        <v>8.5714285714285701E-2</v>
      </c>
      <c r="M22" s="23">
        <v>0.74285714285714299</v>
      </c>
      <c r="N22" s="14">
        <v>33.228571428571399</v>
      </c>
      <c r="O22" s="14"/>
    </row>
    <row r="23" spans="1:15" s="1" customFormat="1" ht="18" customHeight="1" x14ac:dyDescent="0.25">
      <c r="A23" s="8" t="s">
        <v>8</v>
      </c>
      <c r="B23" s="9">
        <v>1</v>
      </c>
      <c r="C23" s="9">
        <v>0</v>
      </c>
      <c r="D23" s="10">
        <v>0</v>
      </c>
      <c r="E23" s="9">
        <v>0</v>
      </c>
      <c r="F23" s="10">
        <v>0</v>
      </c>
      <c r="G23" s="9">
        <v>1</v>
      </c>
      <c r="H23" s="10">
        <v>1</v>
      </c>
      <c r="I23" s="9">
        <v>0</v>
      </c>
      <c r="J23" s="10">
        <v>0</v>
      </c>
      <c r="K23" s="11">
        <v>4</v>
      </c>
      <c r="L23" s="12">
        <v>1</v>
      </c>
      <c r="M23" s="23">
        <v>1</v>
      </c>
      <c r="N23" s="14">
        <v>69</v>
      </c>
      <c r="O23" s="14"/>
    </row>
    <row r="24" spans="1:15" s="2" customFormat="1" ht="20.25" customHeight="1" x14ac:dyDescent="0.3">
      <c r="A24" s="25" t="s">
        <v>24</v>
      </c>
      <c r="B24" s="25">
        <f>SUM(B15:B23)</f>
        <v>237</v>
      </c>
      <c r="C24" s="25">
        <f>SUM(C15:C23)</f>
        <v>48</v>
      </c>
      <c r="D24" s="26">
        <f>C24*100/$B24</f>
        <v>20.253164556962027</v>
      </c>
      <c r="E24" s="25">
        <f>SUM(E15:E23)</f>
        <v>144</v>
      </c>
      <c r="F24" s="26">
        <f>E24*100/$B24</f>
        <v>60.759493670886073</v>
      </c>
      <c r="G24" s="25">
        <f>SUM(G15:G23)</f>
        <v>41</v>
      </c>
      <c r="H24" s="26">
        <f>G24*100/$B24</f>
        <v>17.299578059071731</v>
      </c>
      <c r="I24" s="25">
        <f>SUM(I15:I23)</f>
        <v>4</v>
      </c>
      <c r="J24" s="26">
        <f>I24*100/$B24</f>
        <v>1.6877637130801688</v>
      </c>
      <c r="K24" s="26">
        <f>(C24*2+E24*3+G24*4+I24*5)/B24</f>
        <v>3.0042194092827006</v>
      </c>
      <c r="L24" s="26">
        <f>H24+J24</f>
        <v>18.9873417721519</v>
      </c>
      <c r="M24" s="26">
        <f>F24+H24+J24</f>
        <v>79.74683544303798</v>
      </c>
      <c r="N24" s="26">
        <f>AVERAGE(N15:N23)</f>
        <v>44.137326808117884</v>
      </c>
      <c r="O24" s="5"/>
    </row>
    <row r="25" spans="1:15" s="24" customFormat="1" ht="18.75" x14ac:dyDescent="0.3">
      <c r="A25" s="25" t="s">
        <v>24</v>
      </c>
      <c r="B25" s="25">
        <f>B13+B24</f>
        <v>2803</v>
      </c>
      <c r="C25" s="25">
        <f>C13+C24</f>
        <v>89</v>
      </c>
      <c r="D25" s="26">
        <f>C25*100/$B25</f>
        <v>3.1751694612914734</v>
      </c>
      <c r="E25" s="25">
        <f>E13+E24</f>
        <v>948</v>
      </c>
      <c r="F25" s="26">
        <f>E25*100/$B25</f>
        <v>33.820906171958619</v>
      </c>
      <c r="G25" s="25">
        <f>G13+G24</f>
        <v>1078</v>
      </c>
      <c r="H25" s="26">
        <f>G25*100/$B25</f>
        <v>38.458794149125936</v>
      </c>
      <c r="I25" s="25">
        <f>I13+I24</f>
        <v>688</v>
      </c>
      <c r="J25" s="26">
        <f>I25*100/$B25</f>
        <v>24.545130217623974</v>
      </c>
      <c r="K25" s="26">
        <f>(C25*2+E25*3+G25*4+I25*5)/B25</f>
        <v>3.8437388512308241</v>
      </c>
      <c r="L25" s="26">
        <f>H25+J25</f>
        <v>63.003924366749914</v>
      </c>
      <c r="M25" s="26">
        <f>F25+H25+J25</f>
        <v>96.82483053870854</v>
      </c>
      <c r="N25" s="26">
        <f>(N13+N24)/2</f>
        <v>54.456369291179186</v>
      </c>
    </row>
  </sheetData>
  <mergeCells count="21">
    <mergeCell ref="N21:O21"/>
    <mergeCell ref="N22:O22"/>
    <mergeCell ref="N23:O23"/>
    <mergeCell ref="N12:O12"/>
    <mergeCell ref="N15:O15"/>
    <mergeCell ref="N16:O16"/>
    <mergeCell ref="N17:O17"/>
    <mergeCell ref="N19:O19"/>
    <mergeCell ref="N20:O20"/>
    <mergeCell ref="A2:N2"/>
    <mergeCell ref="A3:N3"/>
    <mergeCell ref="A5:O5"/>
    <mergeCell ref="A14:O14"/>
    <mergeCell ref="N4:O4"/>
    <mergeCell ref="N6:O6"/>
    <mergeCell ref="N7:O7"/>
    <mergeCell ref="N8:O8"/>
    <mergeCell ref="N9:O9"/>
    <mergeCell ref="N10:O10"/>
    <mergeCell ref="N11:O11"/>
    <mergeCell ref="N13:O13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П. Глушкова</dc:creator>
  <cp:lastModifiedBy>Татьяна П. Глушкова</cp:lastModifiedBy>
  <cp:lastPrinted>2012-08-06T09:41:49Z</cp:lastPrinted>
  <dcterms:created xsi:type="dcterms:W3CDTF">2012-08-06T07:25:00Z</dcterms:created>
  <dcterms:modified xsi:type="dcterms:W3CDTF">2012-08-06T10:09:55Z</dcterms:modified>
</cp:coreProperties>
</file>