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20775" windowHeight="9405"/>
  </bookViews>
  <sheets>
    <sheet name="Sheet" sheetId="1" r:id="rId1"/>
  </sheets>
  <calcPr calcId="145621"/>
</workbook>
</file>

<file path=xl/calcChain.xml><?xml version="1.0" encoding="utf-8"?>
<calcChain xmlns="http://schemas.openxmlformats.org/spreadsheetml/2006/main">
  <c r="M11" i="1" l="1"/>
  <c r="M12" i="1"/>
  <c r="M6" i="1"/>
  <c r="L11" i="1"/>
  <c r="L12" i="1"/>
  <c r="L6" i="1"/>
  <c r="K10" i="1"/>
  <c r="K11" i="1"/>
  <c r="K12" i="1"/>
  <c r="K6" i="1"/>
  <c r="K7" i="1"/>
  <c r="K8" i="1"/>
  <c r="J7" i="1"/>
  <c r="J8" i="1"/>
  <c r="J9" i="1"/>
  <c r="J10" i="1"/>
  <c r="J11" i="1"/>
  <c r="J12" i="1"/>
  <c r="J6" i="1"/>
  <c r="H10" i="1"/>
  <c r="L10" i="1" s="1"/>
  <c r="H11" i="1"/>
  <c r="H12" i="1"/>
  <c r="H6" i="1"/>
  <c r="H7" i="1"/>
  <c r="L7" i="1" s="1"/>
  <c r="H8" i="1"/>
  <c r="F10" i="1"/>
  <c r="M10" i="1" s="1"/>
  <c r="F11" i="1"/>
  <c r="F12" i="1"/>
  <c r="F6" i="1"/>
  <c r="F7" i="1"/>
  <c r="M7" i="1" s="1"/>
  <c r="F8" i="1"/>
  <c r="D6" i="1"/>
  <c r="D7" i="1"/>
  <c r="D8" i="1"/>
  <c r="D9" i="1"/>
  <c r="D10" i="1"/>
  <c r="D11" i="1"/>
  <c r="D12" i="1"/>
  <c r="B13" i="1"/>
  <c r="M8" i="1" l="1"/>
  <c r="L8" i="1"/>
  <c r="K9" i="1" l="1"/>
  <c r="H9" i="1"/>
  <c r="L9" i="1" s="1"/>
  <c r="F9" i="1"/>
  <c r="M9" i="1" s="1"/>
  <c r="K18" i="1"/>
  <c r="J18" i="1"/>
  <c r="H18" i="1"/>
  <c r="L18" i="1" s="1"/>
  <c r="F18" i="1"/>
  <c r="D18" i="1"/>
  <c r="M18" i="1" l="1"/>
  <c r="N22" i="1"/>
  <c r="N23" i="1" s="1"/>
  <c r="I22" i="1"/>
  <c r="G22" i="1"/>
  <c r="E22" i="1"/>
  <c r="B22" i="1"/>
  <c r="C22" i="1"/>
  <c r="I13" i="1"/>
  <c r="J13" i="1" s="1"/>
  <c r="G13" i="1"/>
  <c r="E13" i="1"/>
  <c r="F13" i="1" s="1"/>
  <c r="C13" i="1"/>
  <c r="G23" i="1" l="1"/>
  <c r="H13" i="1"/>
  <c r="L13" i="1" s="1"/>
  <c r="D13" i="1"/>
  <c r="K13" i="1"/>
  <c r="I23" i="1"/>
  <c r="E23" i="1"/>
  <c r="C23" i="1"/>
  <c r="B23" i="1"/>
  <c r="J23" i="1" s="1"/>
  <c r="K22" i="1"/>
  <c r="D22" i="1"/>
  <c r="H22" i="1"/>
  <c r="F22" i="1"/>
  <c r="J22" i="1"/>
  <c r="M13" i="1" l="1"/>
  <c r="F23" i="1"/>
  <c r="H23" i="1"/>
  <c r="L23" i="1" s="1"/>
  <c r="D23" i="1"/>
  <c r="K23" i="1"/>
  <c r="M22" i="1"/>
  <c r="L22" i="1"/>
  <c r="M23" i="1" l="1"/>
</calcChain>
</file>

<file path=xl/sharedStrings.xml><?xml version="1.0" encoding="utf-8"?>
<sst xmlns="http://schemas.openxmlformats.org/spreadsheetml/2006/main" count="36" uniqueCount="25">
  <si>
    <t>Регион</t>
  </si>
  <si>
    <t>Организации Общего Образования</t>
  </si>
  <si>
    <t>г. Бендеры</t>
  </si>
  <si>
    <t>г. Дубоссары, Дубоссарский район</t>
  </si>
  <si>
    <t>г. Каменка, Каменский район</t>
  </si>
  <si>
    <t>г. Рыбница,  Рыбницкий район</t>
  </si>
  <si>
    <t>г. Тирасполь</t>
  </si>
  <si>
    <t>г.Слободзея, Слободзейский район</t>
  </si>
  <si>
    <t>Профессионального Образования</t>
  </si>
  <si>
    <t>Всего</t>
  </si>
  <si>
    <t>"2"</t>
  </si>
  <si>
    <t>%</t>
  </si>
  <si>
    <t>"3"</t>
  </si>
  <si>
    <t>"4"</t>
  </si>
  <si>
    <t>"5"</t>
  </si>
  <si>
    <t>Ср. балл</t>
  </si>
  <si>
    <t>Качество</t>
  </si>
  <si>
    <t>Успев-ть</t>
  </si>
  <si>
    <t>Ср.тест бал</t>
  </si>
  <si>
    <t>таблица № 38</t>
  </si>
  <si>
    <t>г. Григориополь, Григориопольский р-н</t>
  </si>
  <si>
    <t>Выпуск прошлых лет</t>
  </si>
  <si>
    <t>ИТОГО</t>
  </si>
  <si>
    <t>Сводные данные результатов ЕГЭ   по математике</t>
  </si>
  <si>
    <t>в разрезе городов и районов республики в 2013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</si>
</sst>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sz val="11"/>
      <color rgb="FF000000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49" fontId="3" fillId="4" borderId="4" xfId="0" applyNumberFormat="1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10" fontId="3" fillId="6" borderId="6" xfId="0" applyNumberFormat="1" applyFont="1" applyFill="1" applyBorder="1" applyAlignment="1">
      <alignment horizontal="center" vertical="center" wrapText="1"/>
    </xf>
    <xf numFmtId="2" fontId="3" fillId="7" borderId="7" xfId="0" applyNumberFormat="1" applyFont="1" applyFill="1" applyBorder="1" applyAlignment="1">
      <alignment horizontal="center" vertical="center" wrapText="1"/>
    </xf>
    <xf numFmtId="10" fontId="3" fillId="9" borderId="9" xfId="0" applyNumberFormat="1" applyFont="1" applyFill="1" applyBorder="1" applyAlignment="1">
      <alignment horizontal="center" vertical="center" wrapText="1"/>
    </xf>
    <xf numFmtId="2" fontId="3" fillId="11" borderId="11" xfId="0" applyNumberFormat="1" applyFont="1" applyFill="1" applyBorder="1" applyAlignment="1">
      <alignment horizontal="center" vertical="center" wrapText="1"/>
    </xf>
    <xf numFmtId="2" fontId="3" fillId="11" borderId="1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horizontal="center" vertical="center" wrapText="1"/>
    </xf>
    <xf numFmtId="0" fontId="4" fillId="0" borderId="0" xfId="0" applyFont="1"/>
    <xf numFmtId="10" fontId="3" fillId="11" borderId="11" xfId="0" applyNumberFormat="1" applyFont="1" applyFill="1" applyBorder="1" applyAlignment="1">
      <alignment horizontal="center" vertical="center" wrapText="1"/>
    </xf>
    <xf numFmtId="49" fontId="3" fillId="11" borderId="7" xfId="0" applyNumberFormat="1" applyFont="1" applyFill="1" applyBorder="1" applyAlignment="1">
      <alignment horizontal="center" vertical="center" wrapText="1"/>
    </xf>
    <xf numFmtId="49" fontId="3" fillId="4" borderId="7" xfId="0" applyNumberFormat="1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10" fontId="3" fillId="6" borderId="7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8" xfId="0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49" fontId="2" fillId="4" borderId="4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2" fontId="3" fillId="11" borderId="11" xfId="0" applyNumberFormat="1" applyFont="1" applyFill="1" applyBorder="1" applyAlignment="1">
      <alignment horizontal="center" vertical="center" wrapText="1"/>
    </xf>
    <xf numFmtId="2" fontId="3" fillId="6" borderId="7" xfId="0" applyNumberFormat="1" applyFont="1" applyFill="1" applyBorder="1" applyAlignment="1">
      <alignment horizontal="center" vertical="center" wrapText="1"/>
    </xf>
    <xf numFmtId="2" fontId="3" fillId="6" borderId="6" xfId="0" applyNumberFormat="1" applyFont="1" applyFill="1" applyBorder="1" applyAlignment="1">
      <alignment horizontal="center" vertical="center" wrapText="1"/>
    </xf>
    <xf numFmtId="2" fontId="3" fillId="9" borderId="9" xfId="0" applyNumberFormat="1" applyFont="1" applyFill="1" applyBorder="1" applyAlignment="1">
      <alignment horizontal="center" vertical="center" wrapText="1"/>
    </xf>
    <xf numFmtId="22" fontId="2" fillId="11" borderId="1" xfId="0" applyNumberFormat="1" applyFont="1" applyFill="1" applyBorder="1" applyAlignment="1">
      <alignment horizontal="center" vertical="top" wrapText="1"/>
    </xf>
    <xf numFmtId="0" fontId="2" fillId="11" borderId="1" xfId="0" applyFont="1" applyFill="1" applyBorder="1" applyAlignment="1">
      <alignment horizontal="center" vertical="top" wrapText="1"/>
    </xf>
    <xf numFmtId="2" fontId="3" fillId="11" borderId="11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horizontal="center" vertical="center" wrapText="1"/>
    </xf>
    <xf numFmtId="2" fontId="2" fillId="11" borderId="1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tabSelected="1" workbookViewId="0">
      <selection activeCell="C11" sqref="C11"/>
    </sheetView>
  </sheetViews>
  <sheetFormatPr defaultRowHeight="15" x14ac:dyDescent="0.25"/>
  <cols>
    <col min="1" max="1" width="23.42578125" customWidth="1"/>
    <col min="2" max="2" width="7.28515625" customWidth="1"/>
    <col min="3" max="3" width="5.5703125" customWidth="1"/>
    <col min="4" max="4" width="10.42578125" customWidth="1"/>
    <col min="5" max="5" width="6.85546875" customWidth="1"/>
    <col min="6" max="6" width="10.5703125" customWidth="1"/>
    <col min="7" max="7" width="5.5703125" customWidth="1"/>
    <col min="8" max="8" width="9.42578125" customWidth="1"/>
    <col min="9" max="9" width="5.5703125" customWidth="1"/>
    <col min="10" max="10" width="10.42578125" customWidth="1"/>
    <col min="11" max="11" width="10.28515625" customWidth="1"/>
    <col min="12" max="12" width="11.7109375" customWidth="1"/>
    <col min="13" max="13" width="12.42578125" customWidth="1"/>
    <col min="14" max="14" width="13.140625" customWidth="1"/>
    <col min="15" max="15" width="0.140625" customWidth="1"/>
  </cols>
  <sheetData>
    <row r="1" spans="1:15" x14ac:dyDescent="0.25">
      <c r="M1" s="1" t="s">
        <v>19</v>
      </c>
    </row>
    <row r="2" spans="1:15" ht="18" customHeight="1" x14ac:dyDescent="0.25">
      <c r="A2" s="28" t="s">
        <v>23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18" customHeight="1" x14ac:dyDescent="0.25">
      <c r="A3" s="29" t="s">
        <v>24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s="13" customFormat="1" ht="18" customHeight="1" x14ac:dyDescent="0.25">
      <c r="A4" s="10" t="s">
        <v>0</v>
      </c>
      <c r="B4" s="10" t="s">
        <v>9</v>
      </c>
      <c r="C4" s="10" t="s">
        <v>10</v>
      </c>
      <c r="D4" s="10" t="s">
        <v>11</v>
      </c>
      <c r="E4" s="10" t="s">
        <v>12</v>
      </c>
      <c r="F4" s="10" t="s">
        <v>11</v>
      </c>
      <c r="G4" s="10" t="s">
        <v>13</v>
      </c>
      <c r="H4" s="10" t="s">
        <v>11</v>
      </c>
      <c r="I4" s="10" t="s">
        <v>14</v>
      </c>
      <c r="J4" s="10" t="s">
        <v>11</v>
      </c>
      <c r="K4" s="10" t="s">
        <v>15</v>
      </c>
      <c r="L4" s="11" t="s">
        <v>16</v>
      </c>
      <c r="M4" s="12" t="s">
        <v>17</v>
      </c>
      <c r="N4" s="32" t="s">
        <v>18</v>
      </c>
      <c r="O4" s="32"/>
    </row>
    <row r="5" spans="1:15" s="9" customFormat="1" ht="15.75" customHeight="1" x14ac:dyDescent="0.25">
      <c r="A5" s="31" t="s">
        <v>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</row>
    <row r="6" spans="1:15" s="9" customFormat="1" ht="18" customHeight="1" x14ac:dyDescent="0.25">
      <c r="A6" s="2" t="s">
        <v>2</v>
      </c>
      <c r="B6" s="3">
        <v>522</v>
      </c>
      <c r="C6" s="3">
        <v>20</v>
      </c>
      <c r="D6" s="4">
        <f t="shared" ref="D6:D11" si="0">C6/$B6</f>
        <v>3.8314176245210725E-2</v>
      </c>
      <c r="E6" s="3">
        <v>310</v>
      </c>
      <c r="F6" s="26">
        <f t="shared" ref="F6:F12" si="1">E6*100/$B6</f>
        <v>59.38697318007663</v>
      </c>
      <c r="G6" s="3">
        <v>133</v>
      </c>
      <c r="H6" s="26">
        <f t="shared" ref="H6:J12" si="2">G6*100/$B6</f>
        <v>25.478927203065133</v>
      </c>
      <c r="I6" s="3">
        <v>59</v>
      </c>
      <c r="J6" s="26">
        <f>I6*100/$B6</f>
        <v>11.302681992337165</v>
      </c>
      <c r="K6" s="5">
        <f t="shared" ref="K6:K12" si="3">(C6*2+E6*3+G6*4+I6*5)/B6</f>
        <v>3.4425287356321839</v>
      </c>
      <c r="L6" s="27">
        <f t="shared" ref="L6:L12" si="4">H6+J6</f>
        <v>36.781609195402297</v>
      </c>
      <c r="M6" s="24">
        <f t="shared" ref="M6:M12" si="5">F6+H6+J6</f>
        <v>96.168582375478934</v>
      </c>
      <c r="N6" s="30"/>
      <c r="O6" s="30"/>
    </row>
    <row r="7" spans="1:15" s="9" customFormat="1" ht="32.25" customHeight="1" x14ac:dyDescent="0.25">
      <c r="A7" s="15" t="s">
        <v>20</v>
      </c>
      <c r="B7" s="3">
        <v>297</v>
      </c>
      <c r="C7" s="3">
        <v>1</v>
      </c>
      <c r="D7" s="4">
        <f t="shared" si="0"/>
        <v>3.3670033670033669E-3</v>
      </c>
      <c r="E7" s="3">
        <v>132</v>
      </c>
      <c r="F7" s="26">
        <f t="shared" si="1"/>
        <v>44.444444444444443</v>
      </c>
      <c r="G7" s="3">
        <v>125</v>
      </c>
      <c r="H7" s="26">
        <f t="shared" si="2"/>
        <v>42.08754208754209</v>
      </c>
      <c r="I7" s="3">
        <v>39</v>
      </c>
      <c r="J7" s="26">
        <f t="shared" ref="J7:J13" si="6">I7*100/$B7</f>
        <v>13.131313131313131</v>
      </c>
      <c r="K7" s="5">
        <f t="shared" si="3"/>
        <v>3.6801346801346799</v>
      </c>
      <c r="L7" s="27">
        <f t="shared" si="4"/>
        <v>55.218855218855225</v>
      </c>
      <c r="M7" s="24">
        <f t="shared" si="5"/>
        <v>99.663299663299668</v>
      </c>
      <c r="N7" s="30"/>
      <c r="O7" s="30"/>
    </row>
    <row r="8" spans="1:15" s="9" customFormat="1" ht="29.25" customHeight="1" x14ac:dyDescent="0.25">
      <c r="A8" s="2" t="s">
        <v>3</v>
      </c>
      <c r="B8" s="3">
        <v>175</v>
      </c>
      <c r="C8" s="3">
        <v>2</v>
      </c>
      <c r="D8" s="4">
        <f t="shared" si="0"/>
        <v>1.1428571428571429E-2</v>
      </c>
      <c r="E8" s="3">
        <v>63</v>
      </c>
      <c r="F8" s="26">
        <f t="shared" si="1"/>
        <v>36</v>
      </c>
      <c r="G8" s="3">
        <v>77</v>
      </c>
      <c r="H8" s="26">
        <f t="shared" si="2"/>
        <v>44</v>
      </c>
      <c r="I8" s="3">
        <v>33</v>
      </c>
      <c r="J8" s="26">
        <f t="shared" si="6"/>
        <v>18.857142857142858</v>
      </c>
      <c r="K8" s="5">
        <f t="shared" si="3"/>
        <v>3.8057142857142856</v>
      </c>
      <c r="L8" s="27">
        <f t="shared" si="4"/>
        <v>62.857142857142861</v>
      </c>
      <c r="M8" s="24">
        <f t="shared" si="5"/>
        <v>98.857142857142861</v>
      </c>
      <c r="N8" s="30"/>
      <c r="O8" s="30"/>
    </row>
    <row r="9" spans="1:15" s="9" customFormat="1" ht="27.75" customHeight="1" x14ac:dyDescent="0.25">
      <c r="A9" s="2" t="s">
        <v>4</v>
      </c>
      <c r="B9" s="3">
        <v>92</v>
      </c>
      <c r="C9" s="3">
        <v>0</v>
      </c>
      <c r="D9" s="4">
        <f t="shared" si="0"/>
        <v>0</v>
      </c>
      <c r="E9" s="3">
        <v>61</v>
      </c>
      <c r="F9" s="26">
        <f>E9*100/$B9</f>
        <v>66.304347826086953</v>
      </c>
      <c r="G9" s="3">
        <v>21</v>
      </c>
      <c r="H9" s="26">
        <f>G9*100/$B9</f>
        <v>22.826086956521738</v>
      </c>
      <c r="I9" s="3">
        <v>10</v>
      </c>
      <c r="J9" s="26">
        <f t="shared" si="6"/>
        <v>10.869565217391305</v>
      </c>
      <c r="K9" s="5">
        <f>(C9*2+E9*3+G9*4+I9*5)/B9</f>
        <v>3.4456521739130435</v>
      </c>
      <c r="L9" s="27">
        <f>H9+J9</f>
        <v>33.695652173913047</v>
      </c>
      <c r="M9" s="8">
        <f>F9+H9+J9</f>
        <v>100</v>
      </c>
      <c r="N9" s="30"/>
      <c r="O9" s="30"/>
    </row>
    <row r="10" spans="1:15" s="9" customFormat="1" ht="27" customHeight="1" x14ac:dyDescent="0.25">
      <c r="A10" s="2" t="s">
        <v>5</v>
      </c>
      <c r="B10" s="3">
        <v>429</v>
      </c>
      <c r="C10" s="3">
        <v>8</v>
      </c>
      <c r="D10" s="4">
        <f t="shared" si="0"/>
        <v>1.8648018648018648E-2</v>
      </c>
      <c r="E10" s="3">
        <v>135</v>
      </c>
      <c r="F10" s="26">
        <f t="shared" si="1"/>
        <v>31.46853146853147</v>
      </c>
      <c r="G10" s="3">
        <v>174</v>
      </c>
      <c r="H10" s="26">
        <f t="shared" si="2"/>
        <v>40.55944055944056</v>
      </c>
      <c r="I10" s="3">
        <v>112</v>
      </c>
      <c r="J10" s="26">
        <f t="shared" si="6"/>
        <v>26.107226107226108</v>
      </c>
      <c r="K10" s="5">
        <f t="shared" si="3"/>
        <v>3.9090909090909092</v>
      </c>
      <c r="L10" s="27">
        <f t="shared" si="4"/>
        <v>66.666666666666671</v>
      </c>
      <c r="M10" s="24">
        <f t="shared" si="5"/>
        <v>98.135198135198138</v>
      </c>
      <c r="N10" s="30"/>
      <c r="O10" s="30"/>
    </row>
    <row r="11" spans="1:15" s="9" customFormat="1" ht="18" customHeight="1" x14ac:dyDescent="0.25">
      <c r="A11" s="2" t="s">
        <v>6</v>
      </c>
      <c r="B11" s="3">
        <v>1027</v>
      </c>
      <c r="C11" s="3">
        <v>40</v>
      </c>
      <c r="D11" s="4">
        <f t="shared" si="0"/>
        <v>3.8948393378773129E-2</v>
      </c>
      <c r="E11" s="3">
        <v>400</v>
      </c>
      <c r="F11" s="26">
        <f t="shared" si="1"/>
        <v>38.948393378773126</v>
      </c>
      <c r="G11" s="3">
        <v>228</v>
      </c>
      <c r="H11" s="26">
        <f t="shared" si="2"/>
        <v>22.20058422590068</v>
      </c>
      <c r="I11" s="3">
        <v>80</v>
      </c>
      <c r="J11" s="26">
        <f t="shared" si="6"/>
        <v>7.789678675754625</v>
      </c>
      <c r="K11" s="5">
        <f t="shared" si="3"/>
        <v>2.5238558909444984</v>
      </c>
      <c r="L11" s="27">
        <f t="shared" si="4"/>
        <v>29.990262901655306</v>
      </c>
      <c r="M11" s="24">
        <f t="shared" si="5"/>
        <v>68.938656280428432</v>
      </c>
      <c r="N11" s="30"/>
      <c r="O11" s="30"/>
    </row>
    <row r="12" spans="1:15" s="9" customFormat="1" ht="32.25" customHeight="1" x14ac:dyDescent="0.25">
      <c r="A12" s="16" t="s">
        <v>7</v>
      </c>
      <c r="B12" s="17">
        <v>442</v>
      </c>
      <c r="C12" s="17">
        <v>15</v>
      </c>
      <c r="D12" s="4">
        <f>C12/$B12</f>
        <v>3.3936651583710405E-2</v>
      </c>
      <c r="E12" s="17">
        <v>117</v>
      </c>
      <c r="F12" s="26">
        <f t="shared" si="1"/>
        <v>26.470588235294116</v>
      </c>
      <c r="G12" s="17">
        <v>53</v>
      </c>
      <c r="H12" s="26">
        <f t="shared" si="2"/>
        <v>11.990950226244344</v>
      </c>
      <c r="I12" s="17">
        <v>19</v>
      </c>
      <c r="J12" s="26">
        <f t="shared" si="6"/>
        <v>4.2986425339366514</v>
      </c>
      <c r="K12" s="5">
        <f t="shared" si="3"/>
        <v>1.5565610859728507</v>
      </c>
      <c r="L12" s="27">
        <f t="shared" si="4"/>
        <v>16.289592760180994</v>
      </c>
      <c r="M12" s="24">
        <f t="shared" si="5"/>
        <v>42.76018099547511</v>
      </c>
      <c r="N12" s="7"/>
      <c r="O12" s="7"/>
    </row>
    <row r="13" spans="1:15" s="19" customFormat="1" ht="22.5" customHeight="1" x14ac:dyDescent="0.3">
      <c r="A13" s="22" t="s">
        <v>22</v>
      </c>
      <c r="B13" s="23">
        <f>SUM(B6:B12)</f>
        <v>2984</v>
      </c>
      <c r="C13" s="23">
        <f>SUM(C6:C12)</f>
        <v>86</v>
      </c>
      <c r="D13" s="4">
        <f>C13/$B13</f>
        <v>2.8820375335120642E-2</v>
      </c>
      <c r="E13" s="23">
        <f>SUM(E6:E12)</f>
        <v>1218</v>
      </c>
      <c r="F13" s="26">
        <f>E13*100/$B13</f>
        <v>40.817694369973189</v>
      </c>
      <c r="G13" s="23">
        <f>SUM(G6:G12)</f>
        <v>811</v>
      </c>
      <c r="H13" s="26">
        <f>G13*100/$B13</f>
        <v>27.178284182305632</v>
      </c>
      <c r="I13" s="23">
        <f>SUM(I6:I12)</f>
        <v>352</v>
      </c>
      <c r="J13" s="26">
        <f t="shared" si="6"/>
        <v>11.796246648793566</v>
      </c>
      <c r="K13" s="5">
        <f>(C13*2+E13*3+G13*4+I13*5)/B13</f>
        <v>2.9591152815013406</v>
      </c>
      <c r="L13" s="27">
        <f>H13+J13</f>
        <v>38.974530831099202</v>
      </c>
      <c r="M13" s="24">
        <f>F13+H13+J13</f>
        <v>79.792225201072384</v>
      </c>
      <c r="N13" s="33"/>
      <c r="O13" s="33"/>
    </row>
    <row r="14" spans="1:15" s="9" customFormat="1" ht="18.75" customHeight="1" x14ac:dyDescent="0.25">
      <c r="A14" s="31" t="s">
        <v>8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</row>
    <row r="15" spans="1:15" s="9" customFormat="1" ht="24.75" customHeight="1" x14ac:dyDescent="0.25">
      <c r="A15" s="2" t="s">
        <v>21</v>
      </c>
      <c r="B15" s="3">
        <v>9</v>
      </c>
      <c r="C15" s="3">
        <v>4</v>
      </c>
      <c r="D15" s="4">
        <v>0.5</v>
      </c>
      <c r="E15" s="3">
        <v>5</v>
      </c>
      <c r="F15" s="4">
        <v>0.5</v>
      </c>
      <c r="G15" s="3">
        <v>0</v>
      </c>
      <c r="H15" s="4">
        <v>0</v>
      </c>
      <c r="I15" s="3">
        <v>0</v>
      </c>
      <c r="J15" s="4">
        <v>0</v>
      </c>
      <c r="K15" s="5">
        <v>2.5</v>
      </c>
      <c r="L15" s="6">
        <v>0</v>
      </c>
      <c r="M15" s="14">
        <v>0.5</v>
      </c>
      <c r="N15" s="30">
        <v>15</v>
      </c>
      <c r="O15" s="30"/>
    </row>
    <row r="16" spans="1:15" s="9" customFormat="1" ht="18" customHeight="1" x14ac:dyDescent="0.25">
      <c r="A16" s="2" t="s">
        <v>2</v>
      </c>
      <c r="B16" s="3">
        <v>25</v>
      </c>
      <c r="C16" s="3">
        <v>18</v>
      </c>
      <c r="D16" s="4">
        <v>0.85714285714285698</v>
      </c>
      <c r="E16" s="3">
        <v>3</v>
      </c>
      <c r="F16" s="4">
        <v>0.14285714285714299</v>
      </c>
      <c r="G16" s="3">
        <v>0</v>
      </c>
      <c r="H16" s="4">
        <v>0</v>
      </c>
      <c r="I16" s="3">
        <v>0</v>
      </c>
      <c r="J16" s="4">
        <v>0</v>
      </c>
      <c r="K16" s="5">
        <v>2.1428571428571401</v>
      </c>
      <c r="L16" s="6">
        <v>0</v>
      </c>
      <c r="M16" s="14">
        <v>0.14285714285714299</v>
      </c>
      <c r="N16" s="30">
        <v>9.3333333333333304</v>
      </c>
      <c r="O16" s="30"/>
    </row>
    <row r="17" spans="1:15" s="9" customFormat="1" ht="29.25" customHeight="1" x14ac:dyDescent="0.25">
      <c r="A17" s="2" t="s">
        <v>3</v>
      </c>
      <c r="B17" s="3">
        <v>10</v>
      </c>
      <c r="C17" s="3">
        <v>3</v>
      </c>
      <c r="D17" s="4">
        <v>0.16666666666666699</v>
      </c>
      <c r="E17" s="3">
        <v>8</v>
      </c>
      <c r="F17" s="4">
        <v>0.44444444444444398</v>
      </c>
      <c r="G17" s="3">
        <v>7</v>
      </c>
      <c r="H17" s="4">
        <v>0.38888888888888901</v>
      </c>
      <c r="I17" s="3">
        <v>0</v>
      </c>
      <c r="J17" s="4">
        <v>0</v>
      </c>
      <c r="K17" s="5">
        <v>3.2222222222222201</v>
      </c>
      <c r="L17" s="6">
        <v>0.38888888888888901</v>
      </c>
      <c r="M17" s="14">
        <v>0.83333333333333304</v>
      </c>
      <c r="N17" s="30">
        <v>31.7777777777778</v>
      </c>
      <c r="O17" s="30"/>
    </row>
    <row r="18" spans="1:15" s="9" customFormat="1" ht="29.25" customHeight="1" x14ac:dyDescent="0.25">
      <c r="A18" s="16" t="s">
        <v>4</v>
      </c>
      <c r="B18" s="17">
        <v>35</v>
      </c>
      <c r="C18" s="17">
        <v>5</v>
      </c>
      <c r="D18" s="25">
        <f>C18*100/$B18</f>
        <v>14.285714285714286</v>
      </c>
      <c r="E18" s="17">
        <v>11</v>
      </c>
      <c r="F18" s="25">
        <f>E18*100/$B18</f>
        <v>31.428571428571427</v>
      </c>
      <c r="G18" s="17">
        <v>1</v>
      </c>
      <c r="H18" s="25">
        <f>G18*100/$B18</f>
        <v>2.8571428571428572</v>
      </c>
      <c r="I18" s="17">
        <v>0</v>
      </c>
      <c r="J18" s="18">
        <f>I18*100/$B18</f>
        <v>0</v>
      </c>
      <c r="K18" s="5">
        <f>(C18*2+E18*3+G18*4+I18*5)/B18</f>
        <v>1.3428571428571427</v>
      </c>
      <c r="L18" s="27">
        <f>H18+J18</f>
        <v>2.8571428571428572</v>
      </c>
      <c r="M18" s="8">
        <f>F18+H18+J18</f>
        <v>34.285714285714285</v>
      </c>
      <c r="N18" s="8">
        <v>20.71</v>
      </c>
      <c r="O18" s="8"/>
    </row>
    <row r="19" spans="1:15" s="9" customFormat="1" ht="28.5" customHeight="1" x14ac:dyDescent="0.25">
      <c r="A19" s="2" t="s">
        <v>5</v>
      </c>
      <c r="B19" s="3">
        <v>88</v>
      </c>
      <c r="C19" s="3">
        <v>2</v>
      </c>
      <c r="D19" s="4">
        <v>8.3333333333333301E-2</v>
      </c>
      <c r="E19" s="3">
        <v>13</v>
      </c>
      <c r="F19" s="4">
        <v>0.54166666666666696</v>
      </c>
      <c r="G19" s="3">
        <v>8</v>
      </c>
      <c r="H19" s="4">
        <v>0.33333333333333298</v>
      </c>
      <c r="I19" s="3">
        <v>1</v>
      </c>
      <c r="J19" s="4">
        <v>4.1666666666666699E-2</v>
      </c>
      <c r="K19" s="5">
        <v>3.3333333333333299</v>
      </c>
      <c r="L19" s="6">
        <v>0.375</v>
      </c>
      <c r="M19" s="14">
        <v>0.91666666666666696</v>
      </c>
      <c r="N19" s="30">
        <v>33.6666666666667</v>
      </c>
      <c r="O19" s="30"/>
    </row>
    <row r="20" spans="1:15" s="9" customFormat="1" ht="18" customHeight="1" x14ac:dyDescent="0.25">
      <c r="A20" s="2" t="s">
        <v>6</v>
      </c>
      <c r="B20" s="3">
        <v>166</v>
      </c>
      <c r="C20" s="3">
        <v>60</v>
      </c>
      <c r="D20" s="4">
        <v>0.76923076923076905</v>
      </c>
      <c r="E20" s="3">
        <v>18</v>
      </c>
      <c r="F20" s="4">
        <v>0.230769230769231</v>
      </c>
      <c r="G20" s="3">
        <v>0</v>
      </c>
      <c r="H20" s="4">
        <v>0</v>
      </c>
      <c r="I20" s="3">
        <v>0</v>
      </c>
      <c r="J20" s="4">
        <v>0</v>
      </c>
      <c r="K20" s="5">
        <v>2.2307692307692299</v>
      </c>
      <c r="L20" s="6">
        <v>0</v>
      </c>
      <c r="M20" s="14">
        <v>0.230769230769231</v>
      </c>
      <c r="N20" s="30">
        <v>10.564102564102599</v>
      </c>
      <c r="O20" s="30"/>
    </row>
    <row r="21" spans="1:15" s="9" customFormat="1" ht="27" customHeight="1" x14ac:dyDescent="0.25">
      <c r="A21" s="2" t="s">
        <v>7</v>
      </c>
      <c r="B21" s="3">
        <v>21</v>
      </c>
      <c r="C21" s="3">
        <v>9</v>
      </c>
      <c r="D21" s="4">
        <v>0.9</v>
      </c>
      <c r="E21" s="3">
        <v>1</v>
      </c>
      <c r="F21" s="4">
        <v>0.1</v>
      </c>
      <c r="G21" s="3">
        <v>0</v>
      </c>
      <c r="H21" s="4">
        <v>0</v>
      </c>
      <c r="I21" s="3">
        <v>0</v>
      </c>
      <c r="J21" s="4">
        <v>0</v>
      </c>
      <c r="K21" s="5">
        <v>2.1</v>
      </c>
      <c r="L21" s="6">
        <v>0</v>
      </c>
      <c r="M21" s="14">
        <v>0.1</v>
      </c>
      <c r="N21" s="30">
        <v>7.8</v>
      </c>
      <c r="O21" s="30"/>
    </row>
    <row r="22" spans="1:15" s="19" customFormat="1" ht="18.75" x14ac:dyDescent="0.3">
      <c r="A22" s="20" t="s">
        <v>22</v>
      </c>
      <c r="B22" s="20">
        <f>SUM(B15:B21)</f>
        <v>354</v>
      </c>
      <c r="C22" s="20">
        <f>SUM(C15:C21)</f>
        <v>101</v>
      </c>
      <c r="D22" s="21">
        <f>C22*100/$B22</f>
        <v>28.531073446327685</v>
      </c>
      <c r="E22" s="20">
        <f>SUM(E15:E21)</f>
        <v>59</v>
      </c>
      <c r="F22" s="21">
        <f>E22*100/$B22</f>
        <v>16.666666666666668</v>
      </c>
      <c r="G22" s="20">
        <f>SUM(G15:G21)</f>
        <v>16</v>
      </c>
      <c r="H22" s="21">
        <f>G22*100/$B22</f>
        <v>4.5197740112994351</v>
      </c>
      <c r="I22" s="20">
        <f>SUM(I15:I21)</f>
        <v>1</v>
      </c>
      <c r="J22" s="21">
        <f>I22*100/$B22</f>
        <v>0.2824858757062147</v>
      </c>
      <c r="K22" s="21">
        <f>(C22*2+E22*3+G22*4+I22*5)/B22</f>
        <v>1.2655367231638419</v>
      </c>
      <c r="L22" s="21">
        <f>H22+J22</f>
        <v>4.8022598870056497</v>
      </c>
      <c r="M22" s="21">
        <f>F22+H22+J22</f>
        <v>21.468926553672318</v>
      </c>
      <c r="N22" s="21">
        <f>AVERAGE(N15:N21)</f>
        <v>18.40741147741149</v>
      </c>
    </row>
    <row r="23" spans="1:15" s="19" customFormat="1" ht="23.25" customHeight="1" x14ac:dyDescent="0.3">
      <c r="A23" s="20" t="s">
        <v>22</v>
      </c>
      <c r="B23" s="20">
        <f>B13+B22</f>
        <v>3338</v>
      </c>
      <c r="C23" s="20">
        <f>C13+C22</f>
        <v>187</v>
      </c>
      <c r="D23" s="21">
        <f>C23*100/$B23</f>
        <v>5.6021569802276812</v>
      </c>
      <c r="E23" s="20">
        <f>E13+E22</f>
        <v>1277</v>
      </c>
      <c r="F23" s="21">
        <f>E23*100/$B23</f>
        <v>38.256440982624326</v>
      </c>
      <c r="G23" s="20">
        <f>G13+G22</f>
        <v>827</v>
      </c>
      <c r="H23" s="21">
        <f>G23*100/$B23</f>
        <v>24.775314559616536</v>
      </c>
      <c r="I23" s="20">
        <f>I13+I22</f>
        <v>353</v>
      </c>
      <c r="J23" s="21">
        <f>I23*100/$B23</f>
        <v>10.575194727381666</v>
      </c>
      <c r="K23" s="21">
        <f>(C23*2+E23*3+G23*4+I23*5)/B23</f>
        <v>2.7795086878370281</v>
      </c>
      <c r="L23" s="21">
        <f>H23+J23</f>
        <v>35.350509286998204</v>
      </c>
      <c r="M23" s="21">
        <f>F23+H23+J23</f>
        <v>73.60695026962253</v>
      </c>
      <c r="N23" s="21">
        <f>(N12+N22)/2</f>
        <v>9.2037057387057448</v>
      </c>
    </row>
  </sheetData>
  <mergeCells count="18">
    <mergeCell ref="N10:O10"/>
    <mergeCell ref="N11:O11"/>
    <mergeCell ref="N13:O13"/>
    <mergeCell ref="A2:O2"/>
    <mergeCell ref="A3:O3"/>
    <mergeCell ref="N21:O21"/>
    <mergeCell ref="N15:O15"/>
    <mergeCell ref="N16:O16"/>
    <mergeCell ref="N17:O17"/>
    <mergeCell ref="N19:O19"/>
    <mergeCell ref="N20:O20"/>
    <mergeCell ref="A5:O5"/>
    <mergeCell ref="A14:O14"/>
    <mergeCell ref="N4:O4"/>
    <mergeCell ref="N6:O6"/>
    <mergeCell ref="N7:O7"/>
    <mergeCell ref="N8:O8"/>
    <mergeCell ref="N9:O9"/>
  </mergeCells>
  <pageMargins left="0.11811023622047245" right="0.11811023622047245" top="0.15748031496062992" bottom="0.74803149606299213" header="0.19685039370078741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П. Глушкова</dc:creator>
  <cp:lastModifiedBy>Татьяна П. Глушкова</cp:lastModifiedBy>
  <cp:lastPrinted>2012-08-06T09:59:26Z</cp:lastPrinted>
  <dcterms:created xsi:type="dcterms:W3CDTF">2012-08-06T08:21:09Z</dcterms:created>
  <dcterms:modified xsi:type="dcterms:W3CDTF">2013-06-26T09:58:37Z</dcterms:modified>
</cp:coreProperties>
</file>